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校外人员劳务费发放表1" sheetId="6" r:id="rId1"/>
    <sheet name="校外人员劳务费发放表2" sheetId="4" r:id="rId2"/>
    <sheet name="说明" sheetId="7" r:id="rId3"/>
  </sheets>
  <calcPr calcId="144525"/>
</workbook>
</file>

<file path=xl/sharedStrings.xml><?xml version="1.0" encoding="utf-8"?>
<sst xmlns="http://schemas.openxmlformats.org/spreadsheetml/2006/main" count="76" uniqueCount="34">
  <si>
    <r>
      <rPr>
        <u/>
        <sz val="20"/>
        <color theme="1"/>
        <rFont val="宋体"/>
        <charset val="134"/>
        <scheme val="minor"/>
      </rPr>
      <t xml:space="preserve">                   </t>
    </r>
    <r>
      <rPr>
        <sz val="20"/>
        <color theme="1"/>
        <rFont val="宋体"/>
        <charset val="134"/>
        <scheme val="minor"/>
      </rPr>
      <t>劳务费发放表</t>
    </r>
  </si>
  <si>
    <t>部门：</t>
  </si>
  <si>
    <t>费用名称：</t>
  </si>
  <si>
    <t>费用代码：</t>
  </si>
  <si>
    <t>年      月      日</t>
  </si>
  <si>
    <t>序号</t>
  </si>
  <si>
    <t>姓名</t>
  </si>
  <si>
    <t>身份证号码</t>
  </si>
  <si>
    <t>开户银行</t>
  </si>
  <si>
    <t>银行账号</t>
  </si>
  <si>
    <t>发票金额
（含税）</t>
  </si>
  <si>
    <t>不含税金额</t>
  </si>
  <si>
    <t>增值税税率</t>
  </si>
  <si>
    <t>增值税金额</t>
  </si>
  <si>
    <t>代扣个人所得税金额</t>
  </si>
  <si>
    <t>净得金额</t>
  </si>
  <si>
    <t>汇款金额</t>
  </si>
  <si>
    <t>手机联系方式</t>
  </si>
  <si>
    <t>张三</t>
  </si>
  <si>
    <t>123456789123456789</t>
  </si>
  <si>
    <t>XX银行XX支行</t>
  </si>
  <si>
    <t>1234567891234567891</t>
  </si>
  <si>
    <t>李四</t>
  </si>
  <si>
    <t>赵伍</t>
  </si>
  <si>
    <t>合计</t>
  </si>
  <si>
    <t>校领导：</t>
  </si>
  <si>
    <t>财务审核：</t>
  </si>
  <si>
    <t>经费负责人：</t>
  </si>
  <si>
    <t>经办人：</t>
  </si>
  <si>
    <t>注：</t>
  </si>
  <si>
    <t>劳务费发放人员提供的身份证号码、开户银行、银行账号必须要准确无误，避免网银付款退回的情况发生。</t>
  </si>
  <si>
    <t>填表说明：</t>
  </si>
  <si>
    <t>1、校外劳务人员发放劳务费，已经知道汇款金额但不知道发票开票金额的，可以填制《校外人员劳务费发放表1》；</t>
  </si>
  <si>
    <t>2、校外劳务人员发放劳务费，已经开具了劳务发票，可以填制《校外人员劳务费发放表2》得知具体的汇款金额。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</si>
</sst>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26">
    <font>
      <sz val="11"/>
      <color theme="1"/>
      <name val="宋体"/>
      <charset val="134"/>
      <scheme val="minor"/>
    </font>
    <font>
      <u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0" fontId="0" fillId="0" borderId="0" xfId="0" applyNumberFormat="1" applyProtection="1">
      <alignment vertical="center"/>
      <protection locked="0"/>
    </xf>
    <xf numFmtId="0" fontId="1" fillId="0" borderId="0" xfId="51" applyFont="1" applyBorder="1" applyAlignment="1" applyProtection="1">
      <alignment horizontal="center" vertical="center"/>
      <protection locked="0"/>
    </xf>
    <xf numFmtId="0" fontId="2" fillId="0" borderId="0" xfId="51" applyFont="1" applyBorder="1" applyAlignment="1" applyProtection="1">
      <alignment horizontal="center" vertical="center"/>
      <protection locked="0"/>
    </xf>
    <xf numFmtId="10" fontId="2" fillId="0" borderId="0" xfId="51" applyNumberFormat="1" applyFont="1" applyBorder="1" applyAlignment="1" applyProtection="1">
      <alignment horizontal="center" vertical="center"/>
      <protection locked="0"/>
    </xf>
    <xf numFmtId="176" fontId="3" fillId="0" borderId="0" xfId="51" applyNumberFormat="1" applyFont="1" applyBorder="1" applyAlignment="1" applyProtection="1">
      <alignment horizontal="left" vertical="center"/>
      <protection locked="0"/>
    </xf>
    <xf numFmtId="176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1" xfId="51" applyFont="1" applyBorder="1" applyAlignment="1" applyProtection="1">
      <alignment horizontal="center" vertical="center" wrapText="1"/>
      <protection locked="0"/>
    </xf>
    <xf numFmtId="0" fontId="4" fillId="0" borderId="2" xfId="51" applyFont="1" applyBorder="1" applyAlignment="1" applyProtection="1">
      <alignment horizontal="center" vertical="center" wrapText="1"/>
      <protection locked="0"/>
    </xf>
    <xf numFmtId="176" fontId="4" fillId="0" borderId="2" xfId="51" applyNumberFormat="1" applyFont="1" applyBorder="1" applyAlignment="1" applyProtection="1">
      <alignment horizontal="center" vertical="center" wrapText="1"/>
      <protection locked="0"/>
    </xf>
    <xf numFmtId="10" fontId="4" fillId="0" borderId="2" xfId="51" applyNumberFormat="1" applyFont="1" applyBorder="1" applyAlignment="1" applyProtection="1">
      <alignment horizontal="center" vertical="center" wrapText="1"/>
      <protection locked="0"/>
    </xf>
    <xf numFmtId="0" fontId="3" fillId="0" borderId="3" xfId="51" applyFont="1" applyBorder="1" applyAlignment="1" applyProtection="1">
      <alignment horizontal="center" vertical="center" wrapText="1"/>
      <protection locked="0"/>
    </xf>
    <xf numFmtId="0" fontId="0" fillId="0" borderId="4" xfId="51" applyFont="1" applyBorder="1" applyAlignment="1" applyProtection="1">
      <alignment horizontal="center" vertical="center" wrapText="1"/>
      <protection locked="0"/>
    </xf>
    <xf numFmtId="49" fontId="0" fillId="0" borderId="4" xfId="51" applyNumberFormat="1" applyFont="1" applyBorder="1" applyAlignment="1" applyProtection="1">
      <alignment horizontal="center" vertical="center" wrapText="1"/>
      <protection locked="0"/>
    </xf>
    <xf numFmtId="176" fontId="0" fillId="0" borderId="4" xfId="0" applyNumberFormat="1" applyFont="1" applyBorder="1" applyAlignment="1" applyProtection="1">
      <alignment horizontal="right" vertical="center" wrapText="1"/>
      <protection locked="0"/>
    </xf>
    <xf numFmtId="176" fontId="0" fillId="0" borderId="4" xfId="0" applyNumberFormat="1" applyFont="1" applyBorder="1" applyAlignment="1" applyProtection="1">
      <alignment horizontal="right" vertical="center" wrapText="1"/>
      <protection hidden="1"/>
    </xf>
    <xf numFmtId="10" fontId="0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5" xfId="51" applyFont="1" applyBorder="1" applyAlignment="1" applyProtection="1">
      <alignment horizontal="center" vertical="center" wrapText="1"/>
      <protection locked="0"/>
    </xf>
    <xf numFmtId="0" fontId="3" fillId="0" borderId="6" xfId="51" applyFont="1" applyBorder="1" applyAlignment="1" applyProtection="1">
      <alignment horizontal="center" vertical="center" wrapText="1"/>
      <protection locked="0"/>
    </xf>
    <xf numFmtId="49" fontId="3" fillId="0" borderId="6" xfId="51" applyNumberFormat="1" applyFont="1" applyBorder="1" applyAlignment="1" applyProtection="1">
      <alignment horizontal="center" vertical="center" wrapText="1"/>
      <protection locked="0"/>
    </xf>
    <xf numFmtId="176" fontId="0" fillId="0" borderId="6" xfId="0" applyNumberFormat="1" applyFont="1" applyBorder="1" applyAlignment="1" applyProtection="1">
      <alignment horizontal="right" vertical="center" wrapText="1"/>
      <protection hidden="1"/>
    </xf>
    <xf numFmtId="10" fontId="0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alignment vertical="center"/>
      <protection locked="0"/>
    </xf>
    <xf numFmtId="176" fontId="2" fillId="0" borderId="0" xfId="51" applyNumberFormat="1" applyFont="1" applyBorder="1" applyAlignment="1" applyProtection="1">
      <alignment horizontal="center" vertical="center"/>
      <protection locked="0"/>
    </xf>
    <xf numFmtId="176" fontId="4" fillId="0" borderId="7" xfId="51" applyNumberFormat="1" applyFont="1" applyBorder="1" applyAlignment="1" applyProtection="1">
      <alignment horizontal="center" vertical="center" wrapText="1"/>
      <protection locked="0"/>
    </xf>
    <xf numFmtId="176" fontId="0" fillId="0" borderId="4" xfId="0" applyNumberFormat="1" applyFont="1" applyBorder="1" applyAlignment="1" applyProtection="1">
      <alignment horizontal="right" vertical="center" wrapText="1"/>
      <protection locked="0" hidden="1"/>
    </xf>
    <xf numFmtId="176" fontId="0" fillId="0" borderId="8" xfId="0" applyNumberFormat="1" applyFont="1" applyBorder="1" applyAlignment="1" applyProtection="1">
      <alignment horizontal="right" vertical="center" wrapText="1"/>
      <protection locked="0"/>
    </xf>
    <xf numFmtId="176" fontId="0" fillId="0" borderId="6" xfId="0" applyNumberFormat="1" applyFont="1" applyBorder="1" applyAlignment="1" applyProtection="1">
      <alignment horizontal="right" vertical="center" wrapText="1"/>
      <protection locked="0" hidden="1"/>
    </xf>
    <xf numFmtId="176" fontId="0" fillId="0" borderId="9" xfId="0" applyNumberFormat="1" applyFont="1" applyBorder="1" applyAlignment="1" applyProtection="1">
      <alignment horizontal="right" vertical="center" wrapText="1"/>
      <protection locked="0"/>
    </xf>
    <xf numFmtId="176" fontId="4" fillId="0" borderId="10" xfId="51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right" vertical="center" wrapText="1"/>
      <protection hidden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gcd 10 2 2 2 2 2 2 4" xfId="12"/>
    <cellStyle name="gcd 2 9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K6" sqref="K6"/>
    </sheetView>
  </sheetViews>
  <sheetFormatPr defaultColWidth="9" defaultRowHeight="13.5"/>
  <cols>
    <col min="1" max="1" width="5.375" style="1" customWidth="1"/>
    <col min="2" max="2" width="9.25" style="1" customWidth="1"/>
    <col min="3" max="3" width="20.875" style="1" customWidth="1"/>
    <col min="4" max="4" width="15.5" style="1" customWidth="1"/>
    <col min="5" max="5" width="23.375" style="1" customWidth="1"/>
    <col min="6" max="6" width="11.25" style="1" customWidth="1"/>
    <col min="7" max="7" width="11.25" style="2" hidden="1" customWidth="1"/>
    <col min="8" max="8" width="11.25" style="3" customWidth="1"/>
    <col min="9" max="12" width="11.25" style="2" customWidth="1"/>
    <col min="13" max="13" width="15.625" style="2" customWidth="1"/>
    <col min="14" max="16384" width="9" style="1"/>
  </cols>
  <sheetData>
    <row r="1" ht="54" customHeight="1" spans="1:13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</row>
    <row r="2" ht="26" customHeight="1" spans="1:13">
      <c r="A2" s="7" t="s">
        <v>1</v>
      </c>
      <c r="C2" s="5"/>
      <c r="D2" s="7" t="s">
        <v>2</v>
      </c>
      <c r="E2" s="8"/>
      <c r="F2" s="8" t="s">
        <v>3</v>
      </c>
      <c r="G2" s="8"/>
      <c r="H2" s="8"/>
      <c r="I2" s="8"/>
      <c r="J2" s="8" t="s">
        <v>4</v>
      </c>
      <c r="K2" s="25"/>
      <c r="L2" s="25"/>
      <c r="M2" s="25"/>
    </row>
    <row r="3" ht="40.5" customHeight="1" spans="1:13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1" t="s">
        <v>11</v>
      </c>
      <c r="H3" s="12" t="s">
        <v>12</v>
      </c>
      <c r="I3" s="11" t="s">
        <v>13</v>
      </c>
      <c r="J3" s="11" t="s">
        <v>14</v>
      </c>
      <c r="K3" s="11" t="s">
        <v>15</v>
      </c>
      <c r="L3" s="31" t="s">
        <v>16</v>
      </c>
      <c r="M3" s="26" t="s">
        <v>17</v>
      </c>
    </row>
    <row r="4" ht="24.75" customHeight="1" spans="1:13">
      <c r="A4" s="13">
        <v>1</v>
      </c>
      <c r="B4" s="14" t="s">
        <v>18</v>
      </c>
      <c r="C4" s="15" t="s">
        <v>19</v>
      </c>
      <c r="D4" s="15" t="s">
        <v>20</v>
      </c>
      <c r="E4" s="15" t="s">
        <v>21</v>
      </c>
      <c r="F4" s="17">
        <f>G4*(1+H4)</f>
        <v>2323</v>
      </c>
      <c r="G4" s="17">
        <f>IF(K4&gt;3360,ROUND(K4/0.84,2),IF(K4&gt;800,ROUND((K4-160)/0.8,2),K4))</f>
        <v>2300</v>
      </c>
      <c r="H4" s="18">
        <v>0.01</v>
      </c>
      <c r="I4" s="17">
        <f>F4-G4</f>
        <v>23</v>
      </c>
      <c r="J4" s="17">
        <f>MAX((G4-IF(G4&lt;4000,800,G4*0.2))*10%*{2,3,4}-1000*{0,2,7},0)</f>
        <v>300</v>
      </c>
      <c r="K4" s="16">
        <v>2000</v>
      </c>
      <c r="L4" s="32">
        <f>K4+I4</f>
        <v>2023</v>
      </c>
      <c r="M4" s="28"/>
    </row>
    <row r="5" ht="24.75" customHeight="1" spans="1:13">
      <c r="A5" s="13">
        <v>2</v>
      </c>
      <c r="B5" s="14" t="s">
        <v>22</v>
      </c>
      <c r="C5" s="15" t="s">
        <v>19</v>
      </c>
      <c r="D5" s="15" t="s">
        <v>20</v>
      </c>
      <c r="E5" s="15" t="s">
        <v>21</v>
      </c>
      <c r="F5" s="17">
        <f t="shared" ref="F5:F13" si="0">G5*(1+H5)</f>
        <v>6011.9038</v>
      </c>
      <c r="G5" s="17">
        <f t="shared" ref="G5:G13" si="1">IF(K5&gt;3360,ROUND(K5/0.84,2),IF(K5&gt;800,ROUND((K5-160)/0.8,2),K5))</f>
        <v>5952.38</v>
      </c>
      <c r="H5" s="18">
        <v>0.01</v>
      </c>
      <c r="I5" s="17">
        <f t="shared" ref="I5:I13" si="2">F5-G5</f>
        <v>59.5237999999999</v>
      </c>
      <c r="J5" s="17">
        <f>MAX((G5-IF(G5&lt;4000,800,G5*0.2))*10%*{2,3,4}-1000*{0,2,7},0)</f>
        <v>952.3808</v>
      </c>
      <c r="K5" s="16">
        <v>5000</v>
      </c>
      <c r="L5" s="32">
        <f t="shared" ref="L5:L13" si="3">K5+I5</f>
        <v>5059.5238</v>
      </c>
      <c r="M5" s="28"/>
    </row>
    <row r="6" ht="24.75" customHeight="1" spans="1:13">
      <c r="A6" s="13">
        <v>3</v>
      </c>
      <c r="B6" s="14" t="s">
        <v>23</v>
      </c>
      <c r="C6" s="15" t="s">
        <v>19</v>
      </c>
      <c r="D6" s="15" t="s">
        <v>20</v>
      </c>
      <c r="E6" s="15" t="s">
        <v>21</v>
      </c>
      <c r="F6" s="17">
        <f t="shared" si="0"/>
        <v>36785.7187</v>
      </c>
      <c r="G6" s="17">
        <f t="shared" si="1"/>
        <v>35714.29</v>
      </c>
      <c r="H6" s="18">
        <v>0.03</v>
      </c>
      <c r="I6" s="17">
        <f t="shared" si="2"/>
        <v>1071.4287</v>
      </c>
      <c r="J6" s="17">
        <f>MAX((G6-IF(G6&lt;4000,800,G6*0.2))*10%*{2,3,4}-1000*{0,2,7},0)</f>
        <v>6571.4296</v>
      </c>
      <c r="K6" s="16">
        <v>30000</v>
      </c>
      <c r="L6" s="32">
        <f t="shared" si="3"/>
        <v>31071.4287</v>
      </c>
      <c r="M6" s="28"/>
    </row>
    <row r="7" ht="24.75" customHeight="1" spans="1:13">
      <c r="A7" s="13">
        <v>4</v>
      </c>
      <c r="B7" s="14"/>
      <c r="C7" s="15"/>
      <c r="D7" s="15"/>
      <c r="E7" s="15"/>
      <c r="F7" s="17">
        <f t="shared" si="0"/>
        <v>0</v>
      </c>
      <c r="G7" s="17">
        <f t="shared" si="1"/>
        <v>0</v>
      </c>
      <c r="H7" s="18">
        <v>0</v>
      </c>
      <c r="I7" s="17">
        <f t="shared" si="2"/>
        <v>0</v>
      </c>
      <c r="J7" s="17">
        <f>MAX((G7-IF(G7&lt;4000,800,G7*0.2))*10%*{2,3,4}-1000*{0,2,7},0)</f>
        <v>0</v>
      </c>
      <c r="K7" s="16">
        <v>0</v>
      </c>
      <c r="L7" s="32">
        <f t="shared" si="3"/>
        <v>0</v>
      </c>
      <c r="M7" s="28"/>
    </row>
    <row r="8" ht="24.75" customHeight="1" spans="1:13">
      <c r="A8" s="13">
        <v>5</v>
      </c>
      <c r="B8" s="14"/>
      <c r="C8" s="15"/>
      <c r="D8" s="15"/>
      <c r="E8" s="15"/>
      <c r="F8" s="17">
        <f t="shared" si="0"/>
        <v>0</v>
      </c>
      <c r="G8" s="17">
        <f t="shared" si="1"/>
        <v>0</v>
      </c>
      <c r="H8" s="18">
        <v>0</v>
      </c>
      <c r="I8" s="17">
        <f t="shared" si="2"/>
        <v>0</v>
      </c>
      <c r="J8" s="17">
        <f>MAX((G8-IF(G8&lt;4000,800,G8*0.2))*10%*{2,3,4}-1000*{0,2,7},0)</f>
        <v>0</v>
      </c>
      <c r="K8" s="16">
        <v>0</v>
      </c>
      <c r="L8" s="32">
        <f t="shared" si="3"/>
        <v>0</v>
      </c>
      <c r="M8" s="28"/>
    </row>
    <row r="9" ht="24.75" customHeight="1" spans="1:13">
      <c r="A9" s="13">
        <v>6</v>
      </c>
      <c r="B9" s="14"/>
      <c r="C9" s="15"/>
      <c r="D9" s="15"/>
      <c r="E9" s="15"/>
      <c r="F9" s="17">
        <f t="shared" si="0"/>
        <v>0</v>
      </c>
      <c r="G9" s="17">
        <f t="shared" si="1"/>
        <v>0</v>
      </c>
      <c r="H9" s="18">
        <v>0</v>
      </c>
      <c r="I9" s="17">
        <f t="shared" si="2"/>
        <v>0</v>
      </c>
      <c r="J9" s="17">
        <f>MAX((G9-IF(G9&lt;4000,800,G9*0.2))*10%*{2,3,4}-1000*{0,2,7},0)</f>
        <v>0</v>
      </c>
      <c r="K9" s="16">
        <v>0</v>
      </c>
      <c r="L9" s="32">
        <f t="shared" si="3"/>
        <v>0</v>
      </c>
      <c r="M9" s="28"/>
    </row>
    <row r="10" ht="24.75" customHeight="1" spans="1:13">
      <c r="A10" s="13">
        <v>7</v>
      </c>
      <c r="B10" s="14"/>
      <c r="C10" s="15"/>
      <c r="D10" s="15"/>
      <c r="E10" s="15"/>
      <c r="F10" s="17">
        <f t="shared" si="0"/>
        <v>0</v>
      </c>
      <c r="G10" s="17">
        <f t="shared" si="1"/>
        <v>0</v>
      </c>
      <c r="H10" s="18">
        <v>0</v>
      </c>
      <c r="I10" s="17">
        <f t="shared" si="2"/>
        <v>0</v>
      </c>
      <c r="J10" s="17">
        <f>MAX((G10-IF(G10&lt;4000,800,G10*0.2))*10%*{2,3,4}-1000*{0,2,7},0)</f>
        <v>0</v>
      </c>
      <c r="K10" s="16">
        <v>0</v>
      </c>
      <c r="L10" s="32">
        <f t="shared" si="3"/>
        <v>0</v>
      </c>
      <c r="M10" s="28"/>
    </row>
    <row r="11" ht="24.75" customHeight="1" spans="1:13">
      <c r="A11" s="13">
        <v>8</v>
      </c>
      <c r="B11" s="14"/>
      <c r="C11" s="15"/>
      <c r="D11" s="15"/>
      <c r="E11" s="15"/>
      <c r="F11" s="17">
        <f t="shared" si="0"/>
        <v>0</v>
      </c>
      <c r="G11" s="17">
        <f t="shared" si="1"/>
        <v>0</v>
      </c>
      <c r="H11" s="18">
        <v>0</v>
      </c>
      <c r="I11" s="17">
        <f t="shared" si="2"/>
        <v>0</v>
      </c>
      <c r="J11" s="17">
        <f>MAX((G11-IF(G11&lt;4000,800,G11*0.2))*10%*{2,3,4}-1000*{0,2,7},0)</f>
        <v>0</v>
      </c>
      <c r="K11" s="16">
        <v>0</v>
      </c>
      <c r="L11" s="32">
        <f t="shared" si="3"/>
        <v>0</v>
      </c>
      <c r="M11" s="28"/>
    </row>
    <row r="12" ht="24.75" customHeight="1" spans="1:13">
      <c r="A12" s="13">
        <v>9</v>
      </c>
      <c r="B12" s="14"/>
      <c r="C12" s="15"/>
      <c r="D12" s="15"/>
      <c r="E12" s="15"/>
      <c r="F12" s="17">
        <f t="shared" si="0"/>
        <v>0</v>
      </c>
      <c r="G12" s="17">
        <f t="shared" si="1"/>
        <v>0</v>
      </c>
      <c r="H12" s="18">
        <v>0</v>
      </c>
      <c r="I12" s="17">
        <f t="shared" si="2"/>
        <v>0</v>
      </c>
      <c r="J12" s="17">
        <f>MAX((G12-IF(G12&lt;4000,800,G12*0.2))*10%*{2,3,4}-1000*{0,2,7},0)</f>
        <v>0</v>
      </c>
      <c r="K12" s="16">
        <v>0</v>
      </c>
      <c r="L12" s="32">
        <f t="shared" si="3"/>
        <v>0</v>
      </c>
      <c r="M12" s="28"/>
    </row>
    <row r="13" ht="24.75" customHeight="1" spans="1:13">
      <c r="A13" s="13">
        <v>10</v>
      </c>
      <c r="B13" s="14"/>
      <c r="C13" s="15"/>
      <c r="D13" s="15"/>
      <c r="E13" s="15"/>
      <c r="F13" s="17">
        <f t="shared" si="0"/>
        <v>0</v>
      </c>
      <c r="G13" s="17">
        <f t="shared" si="1"/>
        <v>0</v>
      </c>
      <c r="H13" s="18">
        <v>0</v>
      </c>
      <c r="I13" s="17">
        <f t="shared" si="2"/>
        <v>0</v>
      </c>
      <c r="J13" s="17">
        <f>MAX((G13-IF(G13&lt;4000,800,G13*0.2))*10%*{2,3,4}-1000*{0,2,7},0)</f>
        <v>0</v>
      </c>
      <c r="K13" s="16">
        <v>0</v>
      </c>
      <c r="L13" s="32">
        <f t="shared" si="3"/>
        <v>0</v>
      </c>
      <c r="M13" s="28"/>
    </row>
    <row r="14" ht="33" customHeight="1" spans="1:13">
      <c r="A14" s="19" t="s">
        <v>24</v>
      </c>
      <c r="B14" s="20"/>
      <c r="C14" s="21"/>
      <c r="D14" s="21"/>
      <c r="E14" s="21"/>
      <c r="F14" s="22">
        <f t="shared" ref="F14:L14" si="4">SUM(F4:F13)</f>
        <v>45120.6225</v>
      </c>
      <c r="G14" s="22">
        <f t="shared" si="4"/>
        <v>43966.67</v>
      </c>
      <c r="H14" s="23"/>
      <c r="I14" s="22">
        <f t="shared" si="4"/>
        <v>1153.9525</v>
      </c>
      <c r="J14" s="22">
        <f t="shared" si="4"/>
        <v>7823.8104</v>
      </c>
      <c r="K14" s="22">
        <f t="shared" si="4"/>
        <v>37000</v>
      </c>
      <c r="L14" s="22">
        <f t="shared" si="4"/>
        <v>38153.9525</v>
      </c>
      <c r="M14" s="30"/>
    </row>
    <row r="16" ht="27" customHeight="1" spans="1:10">
      <c r="A16" s="1" t="s">
        <v>25</v>
      </c>
      <c r="D16" s="1" t="s">
        <v>26</v>
      </c>
      <c r="F16" s="1" t="s">
        <v>27</v>
      </c>
      <c r="J16" s="2" t="s">
        <v>28</v>
      </c>
    </row>
    <row r="17" s="1" customFormat="1" ht="24.75" customHeight="1" spans="1:8">
      <c r="A17" s="24" t="s">
        <v>29</v>
      </c>
      <c r="B17" s="1" t="s">
        <v>30</v>
      </c>
      <c r="H17" s="3"/>
    </row>
  </sheetData>
  <sheetProtection password="C665" sheet="1" formatCells="0" objects="1"/>
  <mergeCells count="2">
    <mergeCell ref="A1:M1"/>
    <mergeCell ref="A14:B14"/>
  </mergeCells>
  <printOptions horizontalCentered="1"/>
  <pageMargins left="0.28" right="0.196850393700787" top="0.59055118110236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K6" sqref="K6"/>
    </sheetView>
  </sheetViews>
  <sheetFormatPr defaultColWidth="9" defaultRowHeight="13.5"/>
  <cols>
    <col min="1" max="1" width="5.375" style="1" customWidth="1"/>
    <col min="2" max="2" width="9.25" style="1" customWidth="1"/>
    <col min="3" max="3" width="20.875" style="1" customWidth="1"/>
    <col min="4" max="4" width="15.5" style="1" customWidth="1"/>
    <col min="5" max="5" width="23.375" style="1" customWidth="1"/>
    <col min="6" max="6" width="11.25" style="1" customWidth="1"/>
    <col min="7" max="7" width="11.25" style="2" hidden="1" customWidth="1"/>
    <col min="8" max="8" width="11.25" style="3" customWidth="1"/>
    <col min="9" max="11" width="11.25" style="2" customWidth="1"/>
    <col min="12" max="12" width="15.625" style="2" customWidth="1"/>
    <col min="13" max="16384" width="9" style="1"/>
  </cols>
  <sheetData>
    <row r="1" ht="54" customHeight="1" spans="1:12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ht="26" customHeight="1" spans="1:12">
      <c r="A2" s="7" t="s">
        <v>1</v>
      </c>
      <c r="C2" s="5"/>
      <c r="D2" s="7" t="s">
        <v>2</v>
      </c>
      <c r="E2" s="8"/>
      <c r="F2" s="8" t="s">
        <v>3</v>
      </c>
      <c r="G2" s="8"/>
      <c r="H2" s="8"/>
      <c r="I2" s="8"/>
      <c r="J2" s="8" t="s">
        <v>4</v>
      </c>
      <c r="K2" s="25"/>
      <c r="L2" s="25"/>
    </row>
    <row r="3" ht="40.5" customHeight="1" spans="1:12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1" t="s">
        <v>11</v>
      </c>
      <c r="H3" s="12" t="s">
        <v>12</v>
      </c>
      <c r="I3" s="11" t="s">
        <v>13</v>
      </c>
      <c r="J3" s="11" t="s">
        <v>14</v>
      </c>
      <c r="K3" s="11" t="s">
        <v>16</v>
      </c>
      <c r="L3" s="26" t="s">
        <v>17</v>
      </c>
    </row>
    <row r="4" ht="24.75" customHeight="1" spans="1:12">
      <c r="A4" s="13">
        <v>1</v>
      </c>
      <c r="B4" s="14" t="s">
        <v>18</v>
      </c>
      <c r="C4" s="15" t="s">
        <v>19</v>
      </c>
      <c r="D4" s="15" t="s">
        <v>20</v>
      </c>
      <c r="E4" s="15" t="s">
        <v>21</v>
      </c>
      <c r="F4" s="16">
        <v>1050</v>
      </c>
      <c r="G4" s="17">
        <f>F4/(1+H4)</f>
        <v>1039.60396039604</v>
      </c>
      <c r="H4" s="18">
        <v>0.01</v>
      </c>
      <c r="I4" s="27">
        <f>F4-G4</f>
        <v>10.3960396039604</v>
      </c>
      <c r="J4" s="27">
        <f>MAX((G4-IF(G4&lt;4000,800,G4*0.2))*10%*{2,3,4}-1000*{0,2,7},0)</f>
        <v>47.9207920792079</v>
      </c>
      <c r="K4" s="27">
        <f>F4-J4</f>
        <v>1002.07920792079</v>
      </c>
      <c r="L4" s="28"/>
    </row>
    <row r="5" ht="24.75" customHeight="1" spans="1:12">
      <c r="A5" s="13">
        <v>2</v>
      </c>
      <c r="B5" s="14" t="s">
        <v>22</v>
      </c>
      <c r="C5" s="15" t="s">
        <v>19</v>
      </c>
      <c r="D5" s="15" t="s">
        <v>20</v>
      </c>
      <c r="E5" s="15" t="s">
        <v>21</v>
      </c>
      <c r="F5" s="16">
        <v>10000</v>
      </c>
      <c r="G5" s="17">
        <f>F5/(1+H5)</f>
        <v>9900.9900990099</v>
      </c>
      <c r="H5" s="18">
        <v>0.01</v>
      </c>
      <c r="I5" s="27">
        <f t="shared" ref="I5:I13" si="0">F5-G5</f>
        <v>99.0099009900987</v>
      </c>
      <c r="J5" s="27">
        <f>MAX((G5-IF(G5&lt;4000,800,G5*0.2))*10%*{2,3,4}-1000*{0,2,7},0)</f>
        <v>1584.15841584158</v>
      </c>
      <c r="K5" s="27">
        <f t="shared" ref="K5:K13" si="1">F5-J5</f>
        <v>8415.84158415842</v>
      </c>
      <c r="L5" s="28"/>
    </row>
    <row r="6" ht="24.75" customHeight="1" spans="1:12">
      <c r="A6" s="13">
        <v>3</v>
      </c>
      <c r="B6" s="14" t="s">
        <v>23</v>
      </c>
      <c r="C6" s="15" t="s">
        <v>19</v>
      </c>
      <c r="D6" s="15" t="s">
        <v>20</v>
      </c>
      <c r="E6" s="15" t="s">
        <v>21</v>
      </c>
      <c r="F6" s="16">
        <v>30000</v>
      </c>
      <c r="G6" s="17">
        <f t="shared" ref="G6:G13" si="2">F6/(1+H6)</f>
        <v>29126.213592233</v>
      </c>
      <c r="H6" s="18">
        <v>0.03</v>
      </c>
      <c r="I6" s="27">
        <f t="shared" si="0"/>
        <v>873.786407766991</v>
      </c>
      <c r="J6" s="27">
        <f>MAX((G6-IF(G6&lt;4000,800,G6*0.2))*10%*{2,3,4}-1000*{0,2,7},0)</f>
        <v>4990.29126213592</v>
      </c>
      <c r="K6" s="27">
        <f t="shared" si="1"/>
        <v>25009.7087378641</v>
      </c>
      <c r="L6" s="28"/>
    </row>
    <row r="7" ht="24.75" customHeight="1" spans="1:12">
      <c r="A7" s="13">
        <v>4</v>
      </c>
      <c r="B7" s="14"/>
      <c r="C7" s="15"/>
      <c r="D7" s="15"/>
      <c r="E7" s="15"/>
      <c r="F7" s="16">
        <v>0</v>
      </c>
      <c r="G7" s="17">
        <f t="shared" si="2"/>
        <v>0</v>
      </c>
      <c r="H7" s="18">
        <v>0</v>
      </c>
      <c r="I7" s="27">
        <f t="shared" si="0"/>
        <v>0</v>
      </c>
      <c r="J7" s="27">
        <f t="shared" ref="J5:J13" si="3">IF(G7&gt;4000,ROUND(G7*0.2*0.8,2),IF(G7&gt;800,ROUND((G7-800)*0.2,2),0))</f>
        <v>0</v>
      </c>
      <c r="K7" s="27">
        <f t="shared" si="1"/>
        <v>0</v>
      </c>
      <c r="L7" s="28"/>
    </row>
    <row r="8" ht="24.75" customHeight="1" spans="1:12">
      <c r="A8" s="13">
        <v>5</v>
      </c>
      <c r="B8" s="14"/>
      <c r="C8" s="15"/>
      <c r="D8" s="15"/>
      <c r="E8" s="15"/>
      <c r="F8" s="16">
        <v>0</v>
      </c>
      <c r="G8" s="17">
        <f t="shared" si="2"/>
        <v>0</v>
      </c>
      <c r="H8" s="18">
        <v>0</v>
      </c>
      <c r="I8" s="27">
        <f t="shared" si="0"/>
        <v>0</v>
      </c>
      <c r="J8" s="27">
        <f t="shared" si="3"/>
        <v>0</v>
      </c>
      <c r="K8" s="27">
        <f t="shared" si="1"/>
        <v>0</v>
      </c>
      <c r="L8" s="28"/>
    </row>
    <row r="9" ht="24.75" customHeight="1" spans="1:12">
      <c r="A9" s="13">
        <v>6</v>
      </c>
      <c r="B9" s="14"/>
      <c r="C9" s="15"/>
      <c r="D9" s="15"/>
      <c r="E9" s="15"/>
      <c r="F9" s="16">
        <v>0</v>
      </c>
      <c r="G9" s="17">
        <f t="shared" si="2"/>
        <v>0</v>
      </c>
      <c r="H9" s="18">
        <v>0</v>
      </c>
      <c r="I9" s="27">
        <f t="shared" si="0"/>
        <v>0</v>
      </c>
      <c r="J9" s="27">
        <f t="shared" si="3"/>
        <v>0</v>
      </c>
      <c r="K9" s="27">
        <f t="shared" si="1"/>
        <v>0</v>
      </c>
      <c r="L9" s="28"/>
    </row>
    <row r="10" ht="24.75" customHeight="1" spans="1:12">
      <c r="A10" s="13">
        <v>7</v>
      </c>
      <c r="B10" s="14"/>
      <c r="C10" s="15"/>
      <c r="D10" s="15"/>
      <c r="E10" s="15"/>
      <c r="F10" s="16">
        <v>0</v>
      </c>
      <c r="G10" s="17">
        <f t="shared" si="2"/>
        <v>0</v>
      </c>
      <c r="H10" s="18">
        <v>0</v>
      </c>
      <c r="I10" s="27">
        <f t="shared" si="0"/>
        <v>0</v>
      </c>
      <c r="J10" s="27">
        <f t="shared" si="3"/>
        <v>0</v>
      </c>
      <c r="K10" s="27">
        <f t="shared" si="1"/>
        <v>0</v>
      </c>
      <c r="L10" s="28"/>
    </row>
    <row r="11" ht="24.75" customHeight="1" spans="1:12">
      <c r="A11" s="13">
        <v>8</v>
      </c>
      <c r="B11" s="14"/>
      <c r="C11" s="15"/>
      <c r="D11" s="15"/>
      <c r="E11" s="15"/>
      <c r="F11" s="16">
        <v>0</v>
      </c>
      <c r="G11" s="17">
        <f t="shared" si="2"/>
        <v>0</v>
      </c>
      <c r="H11" s="18">
        <v>0</v>
      </c>
      <c r="I11" s="27">
        <f t="shared" si="0"/>
        <v>0</v>
      </c>
      <c r="J11" s="27">
        <f t="shared" si="3"/>
        <v>0</v>
      </c>
      <c r="K11" s="27">
        <f t="shared" si="1"/>
        <v>0</v>
      </c>
      <c r="L11" s="28"/>
    </row>
    <row r="12" ht="24.75" customHeight="1" spans="1:12">
      <c r="A12" s="13">
        <v>9</v>
      </c>
      <c r="B12" s="14"/>
      <c r="C12" s="15"/>
      <c r="D12" s="15"/>
      <c r="E12" s="15"/>
      <c r="F12" s="16">
        <v>0</v>
      </c>
      <c r="G12" s="17">
        <f t="shared" si="2"/>
        <v>0</v>
      </c>
      <c r="H12" s="18">
        <v>0</v>
      </c>
      <c r="I12" s="27">
        <f t="shared" si="0"/>
        <v>0</v>
      </c>
      <c r="J12" s="27">
        <f t="shared" si="3"/>
        <v>0</v>
      </c>
      <c r="K12" s="27">
        <f t="shared" si="1"/>
        <v>0</v>
      </c>
      <c r="L12" s="28"/>
    </row>
    <row r="13" ht="24.75" customHeight="1" spans="1:12">
      <c r="A13" s="13">
        <v>10</v>
      </c>
      <c r="B13" s="14"/>
      <c r="C13" s="15"/>
      <c r="D13" s="15"/>
      <c r="E13" s="15"/>
      <c r="F13" s="16">
        <v>0</v>
      </c>
      <c r="G13" s="17">
        <f t="shared" si="2"/>
        <v>0</v>
      </c>
      <c r="H13" s="18">
        <v>0</v>
      </c>
      <c r="I13" s="27">
        <f t="shared" si="0"/>
        <v>0</v>
      </c>
      <c r="J13" s="27">
        <f t="shared" si="3"/>
        <v>0</v>
      </c>
      <c r="K13" s="27">
        <f t="shared" si="1"/>
        <v>0</v>
      </c>
      <c r="L13" s="28"/>
    </row>
    <row r="14" ht="33" customHeight="1" spans="1:12">
      <c r="A14" s="19" t="s">
        <v>24</v>
      </c>
      <c r="B14" s="20"/>
      <c r="C14" s="21"/>
      <c r="D14" s="21"/>
      <c r="E14" s="21"/>
      <c r="F14" s="22">
        <f t="shared" ref="F14:K14" si="4">SUM(F4:F13)</f>
        <v>41050</v>
      </c>
      <c r="G14" s="22">
        <f t="shared" si="4"/>
        <v>40066.8076516389</v>
      </c>
      <c r="H14" s="23"/>
      <c r="I14" s="29">
        <f t="shared" si="4"/>
        <v>983.19234836105</v>
      </c>
      <c r="J14" s="29">
        <f t="shared" si="4"/>
        <v>6622.37047005671</v>
      </c>
      <c r="K14" s="29">
        <f t="shared" si="4"/>
        <v>34427.6295299433</v>
      </c>
      <c r="L14" s="30"/>
    </row>
    <row r="16" ht="27" customHeight="1" spans="1:10">
      <c r="A16" s="1" t="s">
        <v>25</v>
      </c>
      <c r="D16" s="1" t="s">
        <v>26</v>
      </c>
      <c r="F16" s="1" t="s">
        <v>27</v>
      </c>
      <c r="J16" s="2" t="s">
        <v>28</v>
      </c>
    </row>
    <row r="17" ht="24.75" customHeight="1" spans="1:2">
      <c r="A17" s="24" t="s">
        <v>29</v>
      </c>
      <c r="B17" s="1" t="s">
        <v>30</v>
      </c>
    </row>
  </sheetData>
  <sheetProtection password="C665" sheet="1" formatCells="0" objects="1"/>
  <mergeCells count="2">
    <mergeCell ref="A1:L1"/>
    <mergeCell ref="A14:B14"/>
  </mergeCells>
  <printOptions horizontalCentered="1"/>
  <pageMargins left="0.28" right="0.196850393700787" top="0.590551181102362" bottom="0.748031496062992" header="0.31496062992126" footer="0.31496062992126"/>
  <pageSetup paperSize="9" scale="90" orientation="landscape"/>
  <headerFooter/>
  <ignoredErrors>
    <ignoredError sqref="G4 G14 I14:K14 F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16" sqref="B16"/>
    </sheetView>
  </sheetViews>
  <sheetFormatPr defaultColWidth="9" defaultRowHeight="13.5" outlineLevelRow="2" outlineLevelCol="1"/>
  <cols>
    <col min="2" max="2" width="97.5" customWidth="1"/>
    <col min="3" max="3" width="12.875" customWidth="1"/>
  </cols>
  <sheetData>
    <row r="1" ht="27" customHeight="1" spans="1:1">
      <c r="A1" t="s">
        <v>31</v>
      </c>
    </row>
    <row r="2" ht="25" customHeight="1" spans="2:2">
      <c r="B2" t="s">
        <v>32</v>
      </c>
    </row>
    <row r="3" customFormat="1" ht="25" customHeight="1" spans="2:2">
      <c r="B3" t="s">
        <v>33</v>
      </c>
    </row>
  </sheetData>
  <sheetProtection password="C665" sheet="1" objects="1"/>
  <pageMargins left="0.275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校外人员劳务费发放表1</vt:lpstr>
      <vt:lpstr>校外人员劳务费发放表2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Heshan</cp:lastModifiedBy>
  <dcterms:created xsi:type="dcterms:W3CDTF">2019-11-01T08:36:00Z</dcterms:created>
  <cp:lastPrinted>2021-10-29T02:53:00Z</cp:lastPrinted>
  <dcterms:modified xsi:type="dcterms:W3CDTF">2023-03-09T08:44:34Z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584595FB365D4E8881F3AF3B0CA6C1D0</vt:lpwstr>
  </property>
  <property fmtid="{D5CDD505-2E9C-101B-9397-08002B2CF9AE}" pid="3" name="KSOProductBuildVer">
    <vt:lpwstr>2052-11.1.0.13703</vt:lpwstr>
  </property>
</Properties>
</file>